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<sst xmlns="http://schemas.openxmlformats.org/spreadsheetml/2006/main" count="11" uniqueCount="11">
  <si>
    <t xml:space="preserve">Nom</t>
  </si>
  <si>
    <t xml:space="preserve">Prénom</t>
  </si>
  <si>
    <t xml:space="preserve">Code postal</t>
  </si>
  <si>
    <t xml:space="preserve">Ville</t>
  </si>
  <si>
    <t xml:space="preserve">Pays</t>
  </si>
  <si>
    <t xml:space="preserve">Nom du bateau</t>
  </si>
  <si>
    <t xml:space="preserve">Type de Pabouk</t>
  </si>
  <si>
    <t xml:space="preserve">Nom de l'Equipier(e)</t>
  </si>
  <si>
    <t xml:space="preserve">Prénom de l'Equipier(e)</t>
  </si>
  <si>
    <t xml:space="preserve">DEBONTE</t>
  </si>
  <si>
    <t xml:space="preserve">Olivier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</si>
</sst>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5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3465A4"/>
        <bgColor rgb="FF3366FF"/>
      </patternFill>
    </fill>
    <fill>
      <patternFill patternType="solid">
        <fgColor rgb="FFFFFFF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465A4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4.25" zeroHeight="false" outlineLevelRow="0" outlineLevelCol="0"/>
  <cols>
    <col collapsed="false" customWidth="true" hidden="false" outlineLevel="0" max="1" min="1" style="0" width="28.06"/>
    <col collapsed="false" customWidth="true" hidden="false" outlineLevel="0" max="2" min="2" style="0" width="15.32"/>
    <col collapsed="false" customWidth="true" hidden="false" outlineLevel="0" max="3" min="3" style="0" width="12.62"/>
    <col collapsed="false" customWidth="true" hidden="false" outlineLevel="0" max="4" min="4" style="0" width="26.47"/>
    <col collapsed="false" customWidth="true" hidden="false" outlineLevel="0" max="6" min="6" style="0" width="20.46"/>
    <col collapsed="false" customWidth="true" hidden="false" outlineLevel="0" max="7" min="7" style="0" width="13.11"/>
    <col collapsed="false" customWidth="true" hidden="false" outlineLevel="0" max="8" min="8" style="0" width="18.88"/>
    <col collapsed="false" customWidth="true" hidden="false" outlineLevel="0" max="9" min="9" style="0" width="22.42"/>
    <col collapsed="false" customWidth="true" hidden="false" outlineLevel="0" max="16384" min="16366" style="0" width="10.16"/>
  </cols>
  <sheetData>
    <row r="1" customFormat="false" ht="28.3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customFormat="false" ht="14.25" hidden="false" customHeight="false" outlineLevel="0" collapsed="false">
      <c r="A2" s="2" t="str">
        <f aca="false">"Berthelot"</f>
        <v>Berthelot</v>
      </c>
      <c r="B2" s="3" t="str">
        <f aca="false">"Denis"</f>
        <v>Denis</v>
      </c>
      <c r="C2" s="3" t="str">
        <f aca="false">"35430"</f>
        <v>35430</v>
      </c>
      <c r="D2" s="3" t="str">
        <f aca="false">"Saint Suliac"</f>
        <v>Saint Suliac</v>
      </c>
      <c r="E2" s="3" t="str">
        <f aca="false">"France"</f>
        <v>France</v>
      </c>
      <c r="F2" s="3" t="str">
        <f aca="false">"GOUEZILLOU"</f>
        <v>GOUEZILLOU</v>
      </c>
      <c r="G2" s="3" t="str">
        <f aca="false">"LOVE"</f>
        <v>LOVE</v>
      </c>
      <c r="H2" s="3" t="str">
        <f aca="false">""</f>
        <v/>
      </c>
      <c r="I2" s="3" t="str">
        <f aca="false">""</f>
        <v/>
      </c>
    </row>
    <row r="3" customFormat="false" ht="14.25" hidden="false" customHeight="false" outlineLevel="0" collapsed="false">
      <c r="A3" s="2" t="str">
        <f aca="false">"Hasler"</f>
        <v>Hasler</v>
      </c>
      <c r="B3" s="3" t="str">
        <f aca="false">"Cédric"</f>
        <v>Cédric</v>
      </c>
      <c r="C3" s="3" t="str">
        <f aca="false">"74140"</f>
        <v>74140</v>
      </c>
      <c r="D3" s="3" t="str">
        <f aca="false">"Sciez-sur-léman"</f>
        <v>Sciez-sur-léman</v>
      </c>
      <c r="E3" s="3" t="str">
        <f aca="false">"France"</f>
        <v>France</v>
      </c>
      <c r="F3" s="3" t="str">
        <f aca="false">"Taolad"</f>
        <v>Taolad</v>
      </c>
      <c r="G3" s="3" t="str">
        <f aca="false">"LOVE"</f>
        <v>LOVE</v>
      </c>
      <c r="H3" s="3" t="str">
        <f aca="false">"Hasler"</f>
        <v>Hasler</v>
      </c>
      <c r="I3" s="3" t="str">
        <f aca="false">"Anne"</f>
        <v>Anne</v>
      </c>
    </row>
    <row r="4" customFormat="false" ht="14.25" hidden="false" customHeight="false" outlineLevel="0" collapsed="false">
      <c r="A4" s="2" t="s">
        <v>9</v>
      </c>
      <c r="B4" s="3" t="s">
        <v>10</v>
      </c>
      <c r="C4" s="3" t="str">
        <f aca="false">"29950"</f>
        <v>29950</v>
      </c>
      <c r="D4" s="3" t="str">
        <f aca="false">"GOUESNACH"</f>
        <v>GOUESNACH</v>
      </c>
      <c r="E4" s="3" t="str">
        <f aca="false">"France"</f>
        <v>France</v>
      </c>
      <c r="F4" s="3" t="str">
        <f aca="false">"PURA VIDA"</f>
        <v>PURA VIDA</v>
      </c>
      <c r="G4" s="3" t="str">
        <f aca="false">"LOVE"</f>
        <v>LOVE</v>
      </c>
      <c r="H4" s="3" t="str">
        <f aca="false">""</f>
        <v/>
      </c>
      <c r="I4" s="3" t="str">
        <f aca="false">""</f>
        <v/>
      </c>
    </row>
    <row r="5" customFormat="false" ht="14.25" hidden="false" customHeight="false" outlineLevel="0" collapsed="false">
      <c r="A5" s="2" t="str">
        <f aca="false">"MERCAT"</f>
        <v>MERCAT</v>
      </c>
      <c r="B5" s="3" t="str">
        <f aca="false">"Patrice"</f>
        <v>Patrice</v>
      </c>
      <c r="C5" s="3" t="str">
        <f aca="false">"37510"</f>
        <v>37510</v>
      </c>
      <c r="D5" s="3" t="str">
        <f aca="false">"BALLAN-MIRE"</f>
        <v>BALLAN-MIRE</v>
      </c>
      <c r="E5" s="3" t="str">
        <f aca="false">"France"</f>
        <v>France</v>
      </c>
      <c r="F5" s="3" t="str">
        <f aca="false">"TAGAO III"</f>
        <v>TAGAO III</v>
      </c>
      <c r="G5" s="3" t="str">
        <f aca="false">"LOVE"</f>
        <v>LOVE</v>
      </c>
      <c r="H5" s="3" t="str">
        <f aca="false">"MERCAT"</f>
        <v>MERCAT</v>
      </c>
      <c r="I5" s="3" t="str">
        <f aca="false">"Isabelle"</f>
        <v>Isabelle</v>
      </c>
    </row>
    <row r="6" customFormat="false" ht="14.25" hidden="false" customHeight="false" outlineLevel="0" collapsed="false">
      <c r="A6" s="2" t="str">
        <f aca="false">"FORNER"</f>
        <v>FORNER</v>
      </c>
      <c r="B6" s="3" t="str">
        <f aca="false">"Pol"</f>
        <v>Pol</v>
      </c>
      <c r="C6" s="3" t="str">
        <f aca="false">"56690"</f>
        <v>56690</v>
      </c>
      <c r="D6" s="3" t="str">
        <f aca="false">"Landaul"</f>
        <v>Landaul</v>
      </c>
      <c r="E6" s="3" t="str">
        <f aca="false">"France"</f>
        <v>France</v>
      </c>
      <c r="F6" s="3" t="str">
        <f aca="false">"KLEIENN"</f>
        <v>KLEIENN</v>
      </c>
      <c r="G6" s="3" t="str">
        <f aca="false">"LOVE"</f>
        <v>LOVE</v>
      </c>
      <c r="H6" s="3" t="str">
        <f aca="false">""</f>
        <v/>
      </c>
      <c r="I6" s="3" t="str">
        <f aca="false">""</f>
        <v/>
      </c>
    </row>
    <row r="7" customFormat="false" ht="14.25" hidden="false" customHeight="false" outlineLevel="0" collapsed="false">
      <c r="A7" s="2" t="str">
        <f aca="false">"oliviero"</f>
        <v>oliviero</v>
      </c>
      <c r="B7" s="3" t="str">
        <f aca="false">"patrice"</f>
        <v>patrice</v>
      </c>
      <c r="C7" s="3" t="str">
        <f aca="false">"44350"</f>
        <v>44350</v>
      </c>
      <c r="D7" s="3" t="str">
        <f aca="false">"GUERANDE"</f>
        <v>GUERANDE</v>
      </c>
      <c r="E7" s="3" t="str">
        <f aca="false">"France"</f>
        <v>France</v>
      </c>
      <c r="F7" s="3" t="str">
        <f aca="false">"KRISSTOUFF"</f>
        <v>KRISSTOUFF</v>
      </c>
      <c r="G7" s="3" t="str">
        <f aca="false">"OPEN"</f>
        <v>OPEN</v>
      </c>
      <c r="H7" s="3" t="str">
        <f aca="false">"Oliviero"</f>
        <v>Oliviero</v>
      </c>
      <c r="I7" s="3" t="str">
        <f aca="false">"christine"</f>
        <v>christine</v>
      </c>
    </row>
    <row r="8" customFormat="false" ht="14.25" hidden="false" customHeight="false" outlineLevel="0" collapsed="false">
      <c r="A8" s="2" t="str">
        <f aca="false">"challine"</f>
        <v>challine</v>
      </c>
      <c r="B8" s="3" t="str">
        <f aca="false">"BERTRAND"</f>
        <v>BERTRAND</v>
      </c>
      <c r="C8" s="3" t="str">
        <f aca="false">"14000"</f>
        <v>14000</v>
      </c>
      <c r="D8" s="3" t="str">
        <f aca="false">"CAEN"</f>
        <v>CAEN</v>
      </c>
      <c r="E8" s="3" t="str">
        <f aca="false">"France"</f>
        <v>France</v>
      </c>
      <c r="F8" s="3"/>
      <c r="G8" s="3" t="str">
        <f aca="false">"LOVE"</f>
        <v>LOVE</v>
      </c>
      <c r="H8" s="3" t="str">
        <f aca="false">"CHALLINE"</f>
        <v>CHALLINE</v>
      </c>
      <c r="I8" s="3" t="str">
        <f aca="false">""</f>
        <v/>
      </c>
    </row>
    <row r="9" customFormat="false" ht="14.25" hidden="false" customHeight="false" outlineLevel="0" collapsed="false">
      <c r="A9" s="2" t="str">
        <f aca="false">"COURTAY"</f>
        <v>COURTAY</v>
      </c>
      <c r="B9" s="3" t="str">
        <f aca="false">"Charles"</f>
        <v>Charles</v>
      </c>
      <c r="C9" s="3" t="str">
        <f aca="false">"92300"</f>
        <v>92300</v>
      </c>
      <c r="D9" s="3" t="str">
        <f aca="false">"Levallois-Perret"</f>
        <v>Levallois-Perret</v>
      </c>
      <c r="E9" s="3" t="str">
        <f aca="false">"France"</f>
        <v>France</v>
      </c>
      <c r="F9" s="3" t="str">
        <f aca="false">"Aigrette"</f>
        <v>Aigrette</v>
      </c>
      <c r="G9" s="3" t="str">
        <f aca="false">"700"</f>
        <v>700</v>
      </c>
      <c r="H9" s="3" t="str">
        <f aca="false">"COURTAY "</f>
        <v>COURTAY </v>
      </c>
      <c r="I9" s="3" t="str">
        <f aca="false">"Elisabeth"</f>
        <v>Elisabeth</v>
      </c>
    </row>
    <row r="10" customFormat="false" ht="14.25" hidden="false" customHeight="false" outlineLevel="0" collapsed="false">
      <c r="A10" s="2" t="str">
        <f aca="false">"Proust"</f>
        <v>Proust</v>
      </c>
      <c r="B10" s="3" t="str">
        <f aca="false">"Francis"</f>
        <v>Francis</v>
      </c>
      <c r="C10" s="3" t="str">
        <f aca="false">"41100"</f>
        <v>41100</v>
      </c>
      <c r="D10" s="3" t="str">
        <f aca="false">"Marcilly En Beauce"</f>
        <v>Marcilly En Beauce</v>
      </c>
      <c r="E10" s="3" t="str">
        <f aca="false">"France"</f>
        <v>France</v>
      </c>
      <c r="F10" s="3" t="str">
        <f aca="false">"Barge rousse"</f>
        <v>Barge rousse</v>
      </c>
      <c r="G10" s="3" t="str">
        <f aca="false">"LOVE"</f>
        <v>LOVE</v>
      </c>
      <c r="H10" s="3" t="str">
        <f aca="false">"Proust "</f>
        <v>Proust </v>
      </c>
      <c r="I10" s="3" t="str">
        <f aca="false">"Charles"</f>
        <v>Charles</v>
      </c>
    </row>
    <row r="11" customFormat="false" ht="14.25" hidden="false" customHeight="false" outlineLevel="0" collapsed="false">
      <c r="A11" s="2" t="str">
        <f aca="false">"Krausz"</f>
        <v>Krausz</v>
      </c>
      <c r="B11" s="3" t="str">
        <f aca="false">"Michel"</f>
        <v>Michel</v>
      </c>
      <c r="C11" s="3" t="str">
        <f aca="false">"29120"</f>
        <v>29120</v>
      </c>
      <c r="D11" s="3" t="str">
        <f aca="false">"Combrit"</f>
        <v>Combrit</v>
      </c>
      <c r="E11" s="3" t="str">
        <f aca="false">"France"</f>
        <v>France</v>
      </c>
      <c r="F11" s="3" t="str">
        <f aca="false">"Avel Heol"</f>
        <v>Avel Heol</v>
      </c>
      <c r="G11" s="3" t="str">
        <f aca="false">"LOVE"</f>
        <v>LOVE</v>
      </c>
      <c r="H11" s="3" t="str">
        <f aca="false">"Krausz"</f>
        <v>Krausz</v>
      </c>
      <c r="I11" s="3" t="str">
        <f aca="false">"Valentine "</f>
        <v>Valentine </v>
      </c>
    </row>
    <row r="12" customFormat="false" ht="14.25" hidden="false" customHeight="false" outlineLevel="0" collapsed="false">
      <c r="A12" s="2" t="str">
        <f aca="false">"LE HUEROU"</f>
        <v>LE HUEROU</v>
      </c>
      <c r="B12" s="3" t="str">
        <f aca="false">"Christian"</f>
        <v>Christian</v>
      </c>
      <c r="C12" s="3" t="str">
        <f aca="false">"91700"</f>
        <v>91700</v>
      </c>
      <c r="D12" s="3" t="str">
        <f aca="false">"SAINTE GENEVIEVE DES BOIS"</f>
        <v>SAINTE GENEVIEVE DES BOIS</v>
      </c>
      <c r="E12" s="3" t="str">
        <f aca="false">"France"</f>
        <v>France</v>
      </c>
      <c r="F12" s="3" t="str">
        <f aca="false">"TOCADE II"</f>
        <v>TOCADE II</v>
      </c>
      <c r="G12" s="3" t="str">
        <f aca="false">"LOVE"</f>
        <v>LOVE</v>
      </c>
      <c r="H12" s="3" t="str">
        <f aca="false">""</f>
        <v/>
      </c>
      <c r="I12" s="3" t="str">
        <f aca="false">""</f>
        <v/>
      </c>
    </row>
    <row r="13" customFormat="false" ht="14.25" hidden="false" customHeight="false" outlineLevel="0" collapsed="false">
      <c r="A13" s="2" t="str">
        <f aca="false">"Tardiveau"</f>
        <v>Tardiveau</v>
      </c>
      <c r="B13" s="3" t="str">
        <f aca="false">"Gerard"</f>
        <v>Gerard</v>
      </c>
      <c r="C13" s="3" t="str">
        <f aca="false">"29940"</f>
        <v>29940</v>
      </c>
      <c r="D13" s="3" t="str">
        <f aca="false">"La Forêt-Fouesnant "</f>
        <v>La Forêt-Fouesnant </v>
      </c>
      <c r="E13" s="3" t="str">
        <f aca="false">"France"</f>
        <v>France</v>
      </c>
      <c r="F13" s="3" t="str">
        <f aca="false">"Ruz boutou"</f>
        <v>Ruz boutou</v>
      </c>
      <c r="G13" s="3" t="str">
        <f aca="false">"LOVE"</f>
        <v>LOVE</v>
      </c>
      <c r="H13" s="3" t="str">
        <f aca="false">""</f>
        <v/>
      </c>
      <c r="I13" s="3" t="str">
        <f aca="false">""</f>
        <v/>
      </c>
    </row>
    <row r="14" customFormat="false" ht="14.25" hidden="false" customHeight="false" outlineLevel="0" collapsed="false">
      <c r="A14" s="2" t="str">
        <f aca="false">"de Ferrière"</f>
        <v>de Ferrière</v>
      </c>
      <c r="B14" s="3" t="str">
        <f aca="false">"Marc"</f>
        <v>Marc</v>
      </c>
      <c r="C14" s="3" t="str">
        <f aca="false">"35000"</f>
        <v>35000</v>
      </c>
      <c r="D14" s="3" t="str">
        <f aca="false">"Rennes"</f>
        <v>Rennes</v>
      </c>
      <c r="E14" s="3" t="str">
        <f aca="false">"France"</f>
        <v>France</v>
      </c>
      <c r="F14" s="3" t="str">
        <f aca="false">"Slainte Mhaith"</f>
        <v>Slainte Mhaith</v>
      </c>
      <c r="G14" s="3" t="str">
        <f aca="false">"OPEN"</f>
        <v>OPEN</v>
      </c>
      <c r="H14" s="3" t="str">
        <f aca="false">"de Ferrière"</f>
        <v>de Ferrière</v>
      </c>
      <c r="I14" s="3" t="str">
        <f aca="false">"Françoise"</f>
        <v>Françoise</v>
      </c>
    </row>
    <row r="15" customFormat="false" ht="14.25" hidden="false" customHeight="false" outlineLevel="0" collapsed="false">
      <c r="A15" s="2" t="str">
        <f aca="false">"BERGEAT"</f>
        <v>BERGEAT</v>
      </c>
      <c r="B15" s="3" t="str">
        <f aca="false">"PATRICK"</f>
        <v>PATRICK</v>
      </c>
      <c r="C15" s="3" t="str">
        <f aca="false">"35800"</f>
        <v>35800</v>
      </c>
      <c r="D15" s="3" t="str">
        <f aca="false">"DINARD"</f>
        <v>DINARD</v>
      </c>
      <c r="E15" s="3" t="str">
        <f aca="false">"France"</f>
        <v>France</v>
      </c>
      <c r="F15" s="3" t="str">
        <f aca="false">"MYSTIC III"</f>
        <v>MYSTIC III</v>
      </c>
      <c r="G15" s="3" t="str">
        <f aca="false">"700"</f>
        <v>700</v>
      </c>
      <c r="H15" s="3" t="str">
        <f aca="false">"BERGEAT"</f>
        <v>BERGEAT</v>
      </c>
      <c r="I15" s="3" t="str">
        <f aca="false">"MARIE AGNÈS "</f>
        <v>MARIE AGNÈS </v>
      </c>
    </row>
    <row r="16" customFormat="false" ht="14.25" hidden="false" customHeight="false" outlineLevel="0" collapsed="false">
      <c r="A16" s="2" t="str">
        <f aca="false">"Gliksman"</f>
        <v>Gliksman</v>
      </c>
      <c r="B16" s="3" t="str">
        <f aca="false">"Denis"</f>
        <v>Denis</v>
      </c>
      <c r="C16" s="3" t="str">
        <f aca="false">"78550"</f>
        <v>78550</v>
      </c>
      <c r="D16" s="3" t="str">
        <f aca="false">"Gressey"</f>
        <v>Gressey</v>
      </c>
      <c r="E16" s="3" t="str">
        <f aca="false">"France"</f>
        <v>France</v>
      </c>
      <c r="F16" s="3" t="str">
        <f aca="false">"Gorleoch"</f>
        <v>Gorleoch</v>
      </c>
      <c r="G16" s="3" t="str">
        <f aca="false">"LOVE"</f>
        <v>LOVE</v>
      </c>
      <c r="H16" s="3" t="str">
        <f aca="false">"Gliksman"</f>
        <v>Gliksman</v>
      </c>
      <c r="I16" s="3" t="str">
        <f aca="false">"Isabelle"</f>
        <v>Isabelle</v>
      </c>
    </row>
    <row r="17" customFormat="false" ht="14.25" hidden="false" customHeight="false" outlineLevel="0" collapsed="false">
      <c r="A17" s="2" t="str">
        <f aca="false">"Thuret"</f>
        <v>Thuret</v>
      </c>
      <c r="B17" s="3" t="str">
        <f aca="false">"Frederic"</f>
        <v>Frederic</v>
      </c>
      <c r="C17" s="3" t="str">
        <f aca="false">"29170"</f>
        <v>29170</v>
      </c>
      <c r="D17" s="3" t="str">
        <f aca="false">"Fouesnant"</f>
        <v>Fouesnant</v>
      </c>
      <c r="E17" s="3" t="str">
        <f aca="false">"France"</f>
        <v>France</v>
      </c>
      <c r="F17" s="3" t="str">
        <f aca="false">"Brini Gwen"</f>
        <v>Brini Gwen</v>
      </c>
      <c r="G17" s="3" t="str">
        <f aca="false">"LOVE"</f>
        <v>LOVE</v>
      </c>
      <c r="H17" s="3" t="str">
        <f aca="false">"Thuret"</f>
        <v>Thuret</v>
      </c>
      <c r="I17" s="3" t="str">
        <f aca="false">"Sophie"</f>
        <v>Sophie</v>
      </c>
    </row>
    <row r="18" customFormat="false" ht="14.25" hidden="false" customHeight="false" outlineLevel="0" collapsed="false">
      <c r="A18" s="2" t="str">
        <f aca="false">"TOULHOAT"</f>
        <v>TOULHOAT</v>
      </c>
      <c r="B18" s="3" t="str">
        <f aca="false">"Hervé"</f>
        <v>Hervé</v>
      </c>
      <c r="C18" s="3" t="str">
        <f aca="false">"29170"</f>
        <v>29170</v>
      </c>
      <c r="D18" s="3" t="str">
        <f aca="false">"Mousterlin"</f>
        <v>Mousterlin</v>
      </c>
      <c r="E18" s="3" t="str">
        <f aca="false">"France"</f>
        <v>France</v>
      </c>
      <c r="F18" s="3" t="str">
        <f aca="false">"TERENEZ III"</f>
        <v>TERENEZ III</v>
      </c>
      <c r="G18" s="3" t="str">
        <f aca="false">"LOVE"</f>
        <v>LOVE</v>
      </c>
      <c r="H18" s="3" t="str">
        <f aca="false">"TOULHOAT"</f>
        <v>TOULHOAT</v>
      </c>
      <c r="I18" s="3" t="str">
        <f aca="false">"Viviane"</f>
        <v>Viviane</v>
      </c>
    </row>
    <row r="19" customFormat="false" ht="14.25" hidden="false" customHeight="false" outlineLevel="0" collapsed="false">
      <c r="A19" s="2" t="str">
        <f aca="false">"Zuberbuhler"</f>
        <v>Zuberbuhler</v>
      </c>
      <c r="B19" s="3" t="str">
        <f aca="false">"Gilles"</f>
        <v>Gilles</v>
      </c>
      <c r="C19" s="3" t="str">
        <f aca="false">"17000"</f>
        <v>17000</v>
      </c>
      <c r="D19" s="3" t="str">
        <f aca="false">"LA ROCHELLE"</f>
        <v>LA ROCHELLE</v>
      </c>
      <c r="E19" s="3" t="str">
        <f aca="false">"France"</f>
        <v>France</v>
      </c>
      <c r="F19" s="3" t="str">
        <f aca="false">"Sixty Blue"</f>
        <v>Sixty Blue</v>
      </c>
      <c r="G19" s="3" t="str">
        <f aca="false">"700"</f>
        <v>700</v>
      </c>
      <c r="H19" s="3" t="str">
        <f aca="false">"Zuberbuhler"</f>
        <v>Zuberbuhler</v>
      </c>
      <c r="I19" s="3" t="str">
        <f aca="false">"Catherine"</f>
        <v>Catherine</v>
      </c>
    </row>
    <row r="20" customFormat="false" ht="14.25" hidden="false" customHeight="false" outlineLevel="0" collapsed="false">
      <c r="A20" s="2" t="str">
        <f aca="false">"Demonchy"</f>
        <v>Demonchy</v>
      </c>
      <c r="B20" s="3" t="str">
        <f aca="false">"Philippe"</f>
        <v>Philippe</v>
      </c>
      <c r="C20" s="3" t="str">
        <f aca="false">"59700"</f>
        <v>59700</v>
      </c>
      <c r="D20" s="3" t="str">
        <f aca="false">"Marcq-en-Baroeul"</f>
        <v>Marcq-en-Baroeul</v>
      </c>
      <c r="E20" s="3" t="str">
        <f aca="false">"France"</f>
        <v>France</v>
      </c>
      <c r="F20" s="3" t="str">
        <f aca="false">"CLAIRE DE MER"</f>
        <v>CLAIRE DE MER</v>
      </c>
      <c r="G20" s="3" t="str">
        <f aca="false">"LOVE"</f>
        <v>LOVE</v>
      </c>
      <c r="H20" s="3" t="str">
        <f aca="false">""</f>
        <v/>
      </c>
      <c r="I20" s="3" t="str">
        <f aca="false">""</f>
        <v/>
      </c>
    </row>
    <row r="21" customFormat="false" ht="14.25" hidden="false" customHeight="false" outlineLevel="0" collapsed="false">
      <c r="A21" s="2" t="str">
        <f aca="false">"GARNIER"</f>
        <v>GARNIER</v>
      </c>
      <c r="B21" s="3" t="str">
        <f aca="false">"Daniel"</f>
        <v>Daniel</v>
      </c>
      <c r="C21" s="3" t="str">
        <f aca="false">"29700"</f>
        <v>29700</v>
      </c>
      <c r="D21" s="3" t="str">
        <f aca="false">"PLOMELIN"</f>
        <v>PLOMELIN</v>
      </c>
      <c r="E21" s="3" t="str">
        <f aca="false">"France"</f>
        <v>France</v>
      </c>
      <c r="F21" s="3" t="str">
        <f aca="false">"GWENNILI"</f>
        <v>GWENNILI</v>
      </c>
      <c r="G21" s="3" t="str">
        <f aca="false">"LOVE"</f>
        <v>LOVE</v>
      </c>
      <c r="H21" s="3" t="str">
        <f aca="false">"PRADON"</f>
        <v>PRADON</v>
      </c>
      <c r="I21" s="3" t="str">
        <f aca="false">"Annabel"</f>
        <v>Annabel</v>
      </c>
    </row>
    <row r="22" customFormat="false" ht="14.25" hidden="false" customHeight="false" outlineLevel="0" collapsed="false">
      <c r="A22" s="2" t="str">
        <f aca="false">"Le Groumellec"</f>
        <v>Le Groumellec</v>
      </c>
      <c r="B22" s="3" t="str">
        <f aca="false">"Xavier"</f>
        <v>Xavier</v>
      </c>
      <c r="C22" s="3" t="str">
        <f aca="false">"59830"</f>
        <v>59830</v>
      </c>
      <c r="D22" s="3" t="str">
        <f aca="false">"Bachy"</f>
        <v>Bachy</v>
      </c>
      <c r="E22" s="3" t="str">
        <f aca="false">"France"</f>
        <v>France</v>
      </c>
      <c r="F22" s="3" t="str">
        <f aca="false">"Numéro 5"</f>
        <v>Numéro 5</v>
      </c>
      <c r="G22" s="3" t="str">
        <f aca="false">"700"</f>
        <v>700</v>
      </c>
      <c r="H22" s="3" t="str">
        <f aca="false">"Mederic"</f>
        <v>Mederic</v>
      </c>
      <c r="I22" s="3" t="str">
        <f aca="false">"Christine"</f>
        <v>Christine</v>
      </c>
    </row>
    <row r="23" customFormat="false" ht="14.25" hidden="false" customHeight="false" outlineLevel="0" collapsed="false">
      <c r="A23" s="2" t="str">
        <f aca="false">"AUTRET"</f>
        <v>AUTRET</v>
      </c>
      <c r="B23" s="3" t="str">
        <f aca="false">"Alain"</f>
        <v>Alain</v>
      </c>
      <c r="C23" s="3" t="str">
        <f aca="false">"29940"</f>
        <v>29940</v>
      </c>
      <c r="D23" s="3" t="str">
        <f aca="false">"LA FORET FOUESNANT"</f>
        <v>LA FORET FOUESNANT</v>
      </c>
      <c r="E23" s="3" t="str">
        <f aca="false">"France"</f>
        <v>France</v>
      </c>
      <c r="F23" s="3" t="str">
        <f aca="false">"MOANA"</f>
        <v>MOANA</v>
      </c>
      <c r="G23" s="3" t="str">
        <f aca="false">"LOVE"</f>
        <v>LOVE</v>
      </c>
      <c r="H23" s="3" t="str">
        <f aca="false">"AUTRET"</f>
        <v>AUTRET</v>
      </c>
      <c r="I23" s="3" t="str">
        <f aca="false">"Jocelyne "</f>
        <v>Jocelyne </v>
      </c>
    </row>
    <row r="24" customFormat="false" ht="14.25" hidden="false" customHeight="false" outlineLevel="0" collapsed="false">
      <c r="A24" s="2" t="str">
        <f aca="false">"de Courcel"</f>
        <v>de Courcel</v>
      </c>
      <c r="B24" s="3" t="str">
        <f aca="false">"Nicolas"</f>
        <v>Nicolas</v>
      </c>
      <c r="C24" s="3" t="str">
        <f aca="false">"33290"</f>
        <v>33290</v>
      </c>
      <c r="D24" s="3" t="str">
        <f aca="false">"Blanquefort"</f>
        <v>Blanquefort</v>
      </c>
      <c r="E24" s="3" t="str">
        <f aca="false">"France"</f>
        <v>France</v>
      </c>
      <c r="F24" s="3" t="str">
        <f aca="false">"O²"</f>
        <v>O²</v>
      </c>
      <c r="G24" s="3" t="str">
        <f aca="false">"700"</f>
        <v>700</v>
      </c>
      <c r="H24" s="3" t="str">
        <f aca="false">""</f>
        <v/>
      </c>
      <c r="I24" s="3" t="str">
        <f aca="false">""</f>
        <v/>
      </c>
    </row>
    <row r="25" customFormat="false" ht="14.25" hidden="false" customHeight="false" outlineLevel="0" collapsed="false">
      <c r="A25" s="2" t="str">
        <f aca="false">"bony"</f>
        <v>bony</v>
      </c>
      <c r="B25" s="3" t="str">
        <f aca="false">"pierre"</f>
        <v>pierre</v>
      </c>
      <c r="C25" s="3" t="str">
        <f aca="false">"74410"</f>
        <v>74410</v>
      </c>
      <c r="D25" s="3" t="str">
        <f aca="false">"st  jorioz"</f>
        <v>st  jorioz</v>
      </c>
      <c r="E25" s="3" t="str">
        <f aca="false">"France"</f>
        <v>France</v>
      </c>
      <c r="F25" s="3" t="str">
        <f aca="false">"Vent en poupe"</f>
        <v>Vent en poupe</v>
      </c>
      <c r="G25" s="3" t="str">
        <f aca="false">"LOVE"</f>
        <v>LOVE</v>
      </c>
      <c r="H25" s="3" t="str">
        <f aca="false">""</f>
        <v/>
      </c>
      <c r="I25" s="3" t="str">
        <f aca="false">""</f>
        <v/>
      </c>
    </row>
    <row r="26" customFormat="false" ht="14.25" hidden="false" customHeight="false" outlineLevel="0" collapsed="false">
      <c r="A26" s="2" t="str">
        <f aca="false">"Subts"</f>
        <v>Subts</v>
      </c>
      <c r="B26" s="3" t="str">
        <f aca="false">"Christophe"</f>
        <v>Christophe</v>
      </c>
      <c r="C26" s="3" t="str">
        <f aca="false">"29940"</f>
        <v>29940</v>
      </c>
      <c r="D26" s="3" t="str">
        <f aca="false">"La Forêt  Fouesnant"</f>
        <v>La Forêt  Fouesnant</v>
      </c>
      <c r="E26" s="3" t="str">
        <f aca="false">"France"</f>
        <v>France</v>
      </c>
      <c r="F26" s="3" t="str">
        <f aca="false">"Jodek"</f>
        <v>Jodek</v>
      </c>
      <c r="G26" s="3" t="str">
        <f aca="false">"LOVE"</f>
        <v>LOVE</v>
      </c>
      <c r="H26" s="3" t="str">
        <f aca="false">""</f>
        <v/>
      </c>
      <c r="I26" s="3" t="str">
        <f aca="false">""</f>
        <v/>
      </c>
    </row>
    <row r="27" customFormat="false" ht="14.25" hidden="false" customHeight="false" outlineLevel="0" collapsed="false">
      <c r="A27" s="2" t="str">
        <f aca="false">"RICHARD-KERDONCUFF"</f>
        <v>RICHARD-KERDONCUFF</v>
      </c>
      <c r="B27" s="3" t="str">
        <f aca="false">"Yves"</f>
        <v>Yves</v>
      </c>
      <c r="C27" s="3" t="str">
        <f aca="false">"29100"</f>
        <v>29100</v>
      </c>
      <c r="D27" s="3" t="str">
        <f aca="false">"Douarnenez"</f>
        <v>Douarnenez</v>
      </c>
      <c r="E27" s="3" t="str">
        <f aca="false">"France"</f>
        <v>France</v>
      </c>
      <c r="F27" s="3" t="str">
        <f aca="false">"James"</f>
        <v>James</v>
      </c>
      <c r="G27" s="3" t="str">
        <f aca="false">"700"</f>
        <v>700</v>
      </c>
      <c r="H27" s="3" t="str">
        <f aca="false">"RICHARD-KERDONCUFF"</f>
        <v>RICHARD-KERDONCUFF</v>
      </c>
      <c r="I27" s="3" t="str">
        <f aca="false">"Claire"</f>
        <v>Claire</v>
      </c>
    </row>
    <row r="28" customFormat="false" ht="14.25" hidden="false" customHeight="false" outlineLevel="0" collapsed="false">
      <c r="A28" s="2" t="str">
        <f aca="false">"ansquer"</f>
        <v>ansquer</v>
      </c>
      <c r="B28" s="3" t="str">
        <f aca="false">"Cédric"</f>
        <v>Cédric</v>
      </c>
      <c r="C28" s="3" t="str">
        <f aca="false">"44400"</f>
        <v>44400</v>
      </c>
      <c r="D28" s="3" t="str">
        <f aca="false">"Rezé"</f>
        <v>Rezé</v>
      </c>
      <c r="E28" s="3" t="str">
        <f aca="false">"France"</f>
        <v>France</v>
      </c>
      <c r="F28" s="3" t="str">
        <f aca="false">"gingko biloba 2"</f>
        <v>gingko biloba 2</v>
      </c>
      <c r="G28" s="3" t="str">
        <f aca="false">"LOVE"</f>
        <v>LOVE</v>
      </c>
      <c r="H28" s="3" t="str">
        <f aca="false">"FOND "</f>
        <v>FOND </v>
      </c>
      <c r="I28" s="3" t="str">
        <f aca="false">"Nathalie"</f>
        <v>Nathalie</v>
      </c>
    </row>
    <row r="29" customFormat="false" ht="14.25" hidden="false" customHeight="false" outlineLevel="0" collapsed="false">
      <c r="A29" s="2" t="str">
        <f aca="false">"le saec"</f>
        <v>le saec</v>
      </c>
      <c r="B29" s="3" t="str">
        <f aca="false">"alain"</f>
        <v>alain</v>
      </c>
      <c r="C29" s="3" t="str">
        <f aca="false">"83260"</f>
        <v>83260</v>
      </c>
      <c r="D29" s="3" t="str">
        <f aca="false">"LA CRAU"</f>
        <v>LA CRAU</v>
      </c>
      <c r="E29" s="3" t="str">
        <f aca="false">"France"</f>
        <v>France</v>
      </c>
      <c r="F29" s="3" t="str">
        <f aca="false">"AR VAG"</f>
        <v>AR VAG</v>
      </c>
      <c r="G29" s="3" t="str">
        <f aca="false">"LOVE"</f>
        <v>LOVE</v>
      </c>
      <c r="H29" s="3" t="str">
        <f aca="false">""</f>
        <v/>
      </c>
      <c r="I29" s="3" t="str">
        <f aca="false">""</f>
        <v/>
      </c>
    </row>
    <row r="30" customFormat="false" ht="14.25" hidden="false" customHeight="false" outlineLevel="0" collapsed="false">
      <c r="A30" s="2" t="str">
        <f aca="false">"Bruvry"</f>
        <v>Bruvry</v>
      </c>
      <c r="B30" s="3" t="str">
        <f aca="false">"Pierre"</f>
        <v>Pierre</v>
      </c>
      <c r="C30" s="3" t="str">
        <f aca="false">"29870"</f>
        <v>29870</v>
      </c>
      <c r="D30" s="3" t="str">
        <f aca="false">"Landeda"</f>
        <v>Landeda</v>
      </c>
      <c r="E30" s="3" t="str">
        <f aca="false">"France"</f>
        <v>France</v>
      </c>
      <c r="F30" s="3" t="str">
        <f aca="false">"Calypso"</f>
        <v>Calypso</v>
      </c>
      <c r="G30" s="3" t="str">
        <f aca="false">"LOVE"</f>
        <v>LOVE</v>
      </c>
      <c r="H30" s="3" t="str">
        <f aca="false">"Bruvry"</f>
        <v>Bruvry</v>
      </c>
      <c r="I30" s="3" t="str">
        <f aca="false">"Françoise "</f>
        <v>Françoise </v>
      </c>
    </row>
    <row r="31" customFormat="false" ht="14.25" hidden="false" customHeight="false" outlineLevel="0" collapsed="false">
      <c r="A31" s="4" t="str">
        <f aca="false">"JANVIER"</f>
        <v>JANVIER</v>
      </c>
      <c r="B31" s="3" t="str">
        <f aca="false">"PASCAL"</f>
        <v>PASCAL</v>
      </c>
      <c r="C31" s="3" t="str">
        <f aca="false">"56170"</f>
        <v>56170</v>
      </c>
      <c r="D31" s="3" t="str">
        <f aca="false">"QUIBERON"</f>
        <v>QUIBERON</v>
      </c>
      <c r="E31" s="3" t="str">
        <f aca="false">"France"</f>
        <v>France</v>
      </c>
      <c r="F31" s="3" t="str">
        <f aca="false">"BIGARZH"</f>
        <v>BIGARZH</v>
      </c>
      <c r="G31" s="3" t="str">
        <f aca="false">"LOVE"</f>
        <v>LOVE</v>
      </c>
      <c r="H31" s="3" t="str">
        <f aca="false">"JANVIER"</f>
        <v>JANVIER</v>
      </c>
      <c r="I31" s="3" t="str">
        <f aca="false">"CHRISTIANE "</f>
        <v>CHRISTIANE </v>
      </c>
    </row>
    <row r="32" customFormat="false" ht="14.25" hidden="false" customHeight="false" outlineLevel="0" collapsed="false">
      <c r="A32" s="3"/>
      <c r="B32" s="3"/>
      <c r="C32" s="3"/>
      <c r="D32" s="3"/>
      <c r="E32" s="3"/>
      <c r="F32" s="3"/>
      <c r="G32" s="3"/>
      <c r="H32" s="3"/>
      <c r="I32" s="3"/>
    </row>
    <row r="33" customFormat="false" ht="14.25" hidden="false" customHeight="false" outlineLevel="0" collapsed="false">
      <c r="A33" s="3"/>
      <c r="B33" s="3"/>
      <c r="C33" s="3"/>
      <c r="D33" s="3"/>
      <c r="E33" s="3"/>
      <c r="F33" s="3"/>
      <c r="G33" s="3"/>
      <c r="H33" s="3"/>
      <c r="I33" s="3"/>
    </row>
    <row r="34" customFormat="false" ht="14.25" hidden="false" customHeight="false" outlineLevel="0" collapsed="false">
      <c r="A34" s="3"/>
      <c r="B34" s="3"/>
      <c r="C34" s="3"/>
      <c r="D34" s="3"/>
      <c r="E34" s="3"/>
      <c r="F34" s="3"/>
      <c r="G34" s="3"/>
      <c r="H34" s="3"/>
      <c r="I34" s="3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158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2025-10-22T14:01:06Z</dcterms:created>
  <dc:creator>EURO-INFORMATION - Européenne de Traitement de l'Information</dc:creator>
  <dc:description/>
  <dc:language>fr-FR</dc:language>
  <cp:lastModifiedBy/>
  <dcterms:modified xsi:type="dcterms:W3CDTF">2025-11-30T18:16:09Z</dcterms:modified>
  <cp:revision>4</cp:revision>
  <dc:subject/>
  <dc:title>Pay Asso - Fichier récapitulatif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